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Visit Calendar Tool" sheetId="1" r:id="rId1"/>
    <sheet name="Last_Day_to_Enroll" sheetId="2" r:id="rId2"/>
  </sheets>
  <definedNames>
    <definedName name="_xlnm.Print_Area" localSheetId="0">'Visit Calendar Tool'!$A$1:$I$22</definedName>
  </definedNames>
  <calcPr fullCalcOnLoad="1"/>
</workbook>
</file>

<file path=xl/sharedStrings.xml><?xml version="1.0" encoding="utf-8"?>
<sst xmlns="http://schemas.openxmlformats.org/spreadsheetml/2006/main" count="52" uniqueCount="44">
  <si>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</si>
  <si>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</si>
  <si>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</si>
  <si>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</si>
  <si>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</si>
  <si>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</si>
  <si>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</si>
  <si>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</si>
  <si>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</si>
  <si>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 xml:space="preserve">  enter as "mm/dd/yy"</t>
  </si>
  <si>
    <t>Screening Visit Date:</t>
  </si>
  <si>
    <t>Date Screening Informed Consent form was marked or signed</t>
  </si>
  <si>
    <t>MC</t>
  </si>
  <si>
    <t>Actual Date</t>
  </si>
  <si>
    <t>999-99999-9</t>
  </si>
  <si>
    <t>Visit Window Open</t>
  </si>
  <si>
    <t>Target Visit Day</t>
  </si>
  <si>
    <t>Last Day to Enroll:</t>
  </si>
  <si>
    <t>enter as dd/mm/yy</t>
  </si>
  <si>
    <t>shown as dd-mmm-yy</t>
  </si>
  <si>
    <t>Day 1</t>
  </si>
  <si>
    <t>Day 2</t>
  </si>
  <si>
    <t>Day 3</t>
  </si>
  <si>
    <t>Day 5</t>
  </si>
  <si>
    <t>no window for this visit</t>
  </si>
  <si>
    <t>Day 7</t>
  </si>
  <si>
    <t>Day 14</t>
  </si>
  <si>
    <t>Day 21</t>
  </si>
  <si>
    <t>Day 28</t>
  </si>
  <si>
    <t>Day 29</t>
  </si>
  <si>
    <t>Day 30</t>
  </si>
  <si>
    <t>Day 52/ Termination</t>
  </si>
  <si>
    <t>MTN013/IPM026 Participant Visit Calendar</t>
  </si>
  <si>
    <t>Day 31</t>
  </si>
  <si>
    <t>Day 35</t>
  </si>
  <si>
    <t>Day 42</t>
  </si>
  <si>
    <t>03.0</t>
  </si>
  <si>
    <t>04.0</t>
  </si>
  <si>
    <t>05.0</t>
  </si>
  <si>
    <t>06.0</t>
  </si>
  <si>
    <t>07.0</t>
  </si>
  <si>
    <t>08.0</t>
  </si>
  <si>
    <t>09.0</t>
  </si>
  <si>
    <t>MTN-013/IPM 026 - Calcuation of Last Possible Day to Enroll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</si>
</sst>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  <numFmt numFmtId="166" formatCode="[$-F800]dddd\,\ mmmm\ dd\,\ yyyy"/>
    <numFmt numFmtId="167" formatCode="[$-409]dddd\,\ mmmm\ dd\,\ yyyy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/>
    </xf>
    <xf numFmtId="0" fontId="4" fillId="0" borderId="11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left" wrapText="1"/>
      <protection/>
    </xf>
    <xf numFmtId="15" fontId="9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 wrapText="1"/>
      <protection/>
    </xf>
    <xf numFmtId="164" fontId="0" fillId="0" borderId="13" xfId="0" applyNumberFormat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horizontal="center" vertical="center" wrapText="1"/>
      <protection/>
    </xf>
    <xf numFmtId="15" fontId="7" fillId="0" borderId="13" xfId="0" applyNumberFormat="1" applyFont="1" applyFill="1" applyBorder="1" applyAlignment="1" applyProtection="1">
      <alignment horizontal="center" vertical="center" wrapText="1"/>
      <protection/>
    </xf>
    <xf numFmtId="165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horizontal="center" vertical="center" wrapText="1"/>
      <protection/>
    </xf>
    <xf numFmtId="165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15" fontId="6" fillId="24" borderId="14" xfId="0" applyNumberFormat="1" applyFont="1" applyFill="1" applyBorder="1" applyAlignment="1" applyProtection="1">
      <alignment horizontal="center" vertical="center"/>
      <protection locked="0"/>
    </xf>
    <xf numFmtId="15" fontId="6" fillId="0" borderId="0" xfId="0" applyNumberFormat="1" applyFont="1" applyFill="1" applyAlignment="1">
      <alignment horizontal="center" vertical="center"/>
    </xf>
    <xf numFmtId="166" fontId="4" fillId="0" borderId="15" xfId="0" applyNumberFormat="1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/>
    </xf>
    <xf numFmtId="15" fontId="6" fillId="0" borderId="0" xfId="0" applyNumberFormat="1" applyFont="1" applyFill="1" applyAlignment="1" applyProtection="1">
      <alignment horizontal="center" vertical="center"/>
      <protection locked="0"/>
    </xf>
    <xf numFmtId="15" fontId="12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76200</xdr:rowOff>
    </xdr:from>
    <xdr:to>
      <xdr:col>14</xdr:col>
      <xdr:colOff>38100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34300" y="76200"/>
          <a:ext cx="3057525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Once a participant enrolls, enter the PTID, Staff Initials, and Enrollment Date. This will generate the target days and visit windows for the required follow-up visits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Print the calendar and place in the participant's study notebook.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As the participant cmpletes her follow-Visits, record the date the visit was completed in the column labeled :"Actual Date". In cases of split visits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the first date the visit was started.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B4" sqref="B4:E4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14.00390625" style="0" hidden="1" customWidth="1"/>
    <col min="4" max="4" width="37.28125" style="0" customWidth="1"/>
    <col min="5" max="5" width="14.8515625" style="0" customWidth="1"/>
    <col min="6" max="6" width="14.00390625" style="0" hidden="1" customWidth="1"/>
    <col min="7" max="7" width="14.7109375" style="0" customWidth="1"/>
    <col min="8" max="8" width="14.00390625" style="0" hidden="1" customWidth="1"/>
    <col min="9" max="9" width="20.8515625" style="0" customWidth="1"/>
    <col min="10" max="10" width="11.140625" style="0" customWidth="1"/>
  </cols>
  <sheetData>
    <row r="1" spans="1:5" ht="24" customHeight="1">
      <c r="A1" s="13" t="s">
        <v>32</v>
      </c>
      <c r="C1" s="1" t="s">
        <v>0</v>
      </c>
      <c r="D1" s="1"/>
      <c r="E1" s="1"/>
    </row>
    <row r="2" ht="12" customHeight="1"/>
    <row r="3" ht="14.25" customHeight="1" thickBot="1"/>
    <row r="4" spans="1:9" ht="24" customHeight="1" thickBot="1">
      <c r="A4" s="24" t="s">
        <v>1</v>
      </c>
      <c r="B4" s="40" t="s">
        <v>14</v>
      </c>
      <c r="C4" s="41"/>
      <c r="D4" s="41"/>
      <c r="E4" s="42"/>
      <c r="F4" s="24" t="s">
        <v>2</v>
      </c>
      <c r="G4" s="25" t="s">
        <v>2</v>
      </c>
      <c r="H4" s="26" t="s">
        <v>12</v>
      </c>
      <c r="I4" s="26" t="s">
        <v>12</v>
      </c>
    </row>
    <row r="5" spans="1:9" ht="25.5" customHeight="1" thickBot="1">
      <c r="A5" s="27"/>
      <c r="B5" s="27"/>
      <c r="C5" s="27"/>
      <c r="D5" s="27"/>
      <c r="E5" s="27"/>
      <c r="F5" s="27"/>
      <c r="G5" s="27"/>
      <c r="H5" s="27"/>
      <c r="I5" s="27"/>
    </row>
    <row r="6" spans="1:9" ht="28.5" customHeight="1" thickBot="1">
      <c r="A6" s="43" t="s">
        <v>3</v>
      </c>
      <c r="B6" s="43"/>
      <c r="C6" s="43"/>
      <c r="D6" s="34">
        <v>40818</v>
      </c>
      <c r="E6" s="27"/>
      <c r="F6" s="27"/>
      <c r="G6" s="15" t="s">
        <v>9</v>
      </c>
      <c r="H6" s="27"/>
      <c r="I6" s="27"/>
    </row>
    <row r="7" ht="13.5" customHeight="1"/>
    <row r="8" spans="1:10" ht="36" customHeight="1" thickBot="1">
      <c r="A8" s="14" t="s">
        <v>4</v>
      </c>
      <c r="B8" s="10" t="s">
        <v>5</v>
      </c>
      <c r="C8" s="12" t="s">
        <v>6</v>
      </c>
      <c r="D8" s="10" t="s">
        <v>16</v>
      </c>
      <c r="E8" s="12" t="s">
        <v>15</v>
      </c>
      <c r="F8" s="12" t="s">
        <v>8</v>
      </c>
      <c r="G8" s="12" t="s">
        <v>7</v>
      </c>
      <c r="H8" s="12" t="s">
        <v>7</v>
      </c>
      <c r="I8" s="3" t="s">
        <v>13</v>
      </c>
      <c r="J8" s="2"/>
    </row>
    <row r="9" spans="1:9" s="4" customFormat="1" ht="27" customHeight="1" thickTop="1">
      <c r="A9" s="16" t="s">
        <v>20</v>
      </c>
      <c r="B9" s="29" t="s">
        <v>36</v>
      </c>
      <c r="C9" s="18"/>
      <c r="D9" s="32">
        <f>D6+1</f>
        <v>40819</v>
      </c>
      <c r="E9" s="37" t="s">
        <v>24</v>
      </c>
      <c r="F9" s="38"/>
      <c r="G9" s="39"/>
      <c r="H9" s="19"/>
      <c r="I9" s="20"/>
    </row>
    <row r="10" spans="1:9" s="4" customFormat="1" ht="27" customHeight="1">
      <c r="A10" s="21" t="s">
        <v>21</v>
      </c>
      <c r="B10" s="29" t="s">
        <v>37</v>
      </c>
      <c r="C10" s="18"/>
      <c r="D10" s="33">
        <f>D6+2</f>
        <v>40820</v>
      </c>
      <c r="E10" s="37" t="s">
        <v>24</v>
      </c>
      <c r="F10" s="38"/>
      <c r="G10" s="39"/>
      <c r="H10" s="18"/>
      <c r="I10" s="20"/>
    </row>
    <row r="11" spans="1:9" s="4" customFormat="1" ht="27" customHeight="1">
      <c r="A11" s="21" t="s">
        <v>22</v>
      </c>
      <c r="B11" s="29" t="s">
        <v>38</v>
      </c>
      <c r="C11" s="18"/>
      <c r="D11" s="33">
        <f>D6+3</f>
        <v>40821</v>
      </c>
      <c r="E11" s="37" t="s">
        <v>24</v>
      </c>
      <c r="F11" s="38"/>
      <c r="G11" s="39"/>
      <c r="H11" s="18"/>
      <c r="I11" s="20"/>
    </row>
    <row r="12" spans="1:10" s="4" customFormat="1" ht="27" customHeight="1">
      <c r="A12" s="21" t="s">
        <v>23</v>
      </c>
      <c r="B12" s="29" t="s">
        <v>39</v>
      </c>
      <c r="C12" s="22"/>
      <c r="D12" s="33">
        <f>D6+5</f>
        <v>40823</v>
      </c>
      <c r="E12" s="18">
        <f>D6+5</f>
        <v>40823</v>
      </c>
      <c r="F12" s="23">
        <f>(I9+7)</f>
        <v>7</v>
      </c>
      <c r="G12" s="18">
        <f>D6+6</f>
        <v>40824</v>
      </c>
      <c r="H12" s="19"/>
      <c r="I12" s="20"/>
      <c r="J12" s="7"/>
    </row>
    <row r="13" spans="1:10" s="4" customFormat="1" ht="27" customHeight="1">
      <c r="A13" s="21" t="s">
        <v>25</v>
      </c>
      <c r="B13" s="29" t="s">
        <v>40</v>
      </c>
      <c r="C13" s="22"/>
      <c r="D13" s="33">
        <f>SUM(D6)+7</f>
        <v>40825</v>
      </c>
      <c r="E13" s="18">
        <f>SUM(D6+7)</f>
        <v>40825</v>
      </c>
      <c r="F13" s="23"/>
      <c r="G13" s="18">
        <f>SUM(D6+8)</f>
        <v>40826</v>
      </c>
      <c r="H13" s="19"/>
      <c r="I13" s="20"/>
      <c r="J13" s="7"/>
    </row>
    <row r="14" spans="1:10" s="4" customFormat="1" ht="27" customHeight="1">
      <c r="A14" s="21" t="s">
        <v>26</v>
      </c>
      <c r="B14" s="29" t="s">
        <v>41</v>
      </c>
      <c r="C14" s="22"/>
      <c r="D14" s="33">
        <f>SUM(D6+14)</f>
        <v>40832</v>
      </c>
      <c r="E14" s="18">
        <f>SUM(D6+13)</f>
        <v>40831</v>
      </c>
      <c r="F14" s="23"/>
      <c r="G14" s="18">
        <f>SUM(D6+15)</f>
        <v>40833</v>
      </c>
      <c r="H14" s="19"/>
      <c r="I14" s="20"/>
      <c r="J14" s="7"/>
    </row>
    <row r="15" spans="1:10" s="4" customFormat="1" ht="27" customHeight="1">
      <c r="A15" s="21" t="s">
        <v>27</v>
      </c>
      <c r="B15" s="29" t="s">
        <v>42</v>
      </c>
      <c r="C15" s="22"/>
      <c r="D15" s="33">
        <f>SUM(D6+21)</f>
        <v>40839</v>
      </c>
      <c r="E15" s="18">
        <f>SUM(D6+20)</f>
        <v>40838</v>
      </c>
      <c r="F15" s="23"/>
      <c r="G15" s="18">
        <f>SUM(D6+22)</f>
        <v>40840</v>
      </c>
      <c r="H15" s="19"/>
      <c r="I15" s="20"/>
      <c r="J15" s="7"/>
    </row>
    <row r="16" spans="1:10" s="4" customFormat="1" ht="27" customHeight="1">
      <c r="A16" s="21" t="s">
        <v>28</v>
      </c>
      <c r="B16" s="17">
        <v>10</v>
      </c>
      <c r="C16" s="22"/>
      <c r="D16" s="33">
        <f>SUM(D6+28)</f>
        <v>40846</v>
      </c>
      <c r="E16" s="37" t="s">
        <v>24</v>
      </c>
      <c r="F16" s="38"/>
      <c r="G16" s="39"/>
      <c r="H16" s="19"/>
      <c r="I16" s="20"/>
      <c r="J16" s="7"/>
    </row>
    <row r="17" spans="1:10" s="4" customFormat="1" ht="27" customHeight="1">
      <c r="A17" s="21" t="s">
        <v>29</v>
      </c>
      <c r="B17" s="17">
        <v>11</v>
      </c>
      <c r="C17" s="22"/>
      <c r="D17" s="33">
        <f>SUM(D6+29)</f>
        <v>40847</v>
      </c>
      <c r="E17" s="37" t="s">
        <v>24</v>
      </c>
      <c r="F17" s="38"/>
      <c r="G17" s="39"/>
      <c r="H17" s="19"/>
      <c r="I17" s="20"/>
      <c r="J17" s="7"/>
    </row>
    <row r="18" spans="1:10" s="4" customFormat="1" ht="27" customHeight="1">
      <c r="A18" s="21" t="s">
        <v>30</v>
      </c>
      <c r="B18" s="17">
        <v>12</v>
      </c>
      <c r="C18" s="22"/>
      <c r="D18" s="33">
        <f>SUM(D6+30)</f>
        <v>40848</v>
      </c>
      <c r="E18" s="37" t="s">
        <v>24</v>
      </c>
      <c r="F18" s="38"/>
      <c r="G18" s="39"/>
      <c r="H18" s="19"/>
      <c r="I18" s="20"/>
      <c r="J18" s="7"/>
    </row>
    <row r="19" spans="1:10" s="4" customFormat="1" ht="27" customHeight="1">
      <c r="A19" s="21" t="s">
        <v>33</v>
      </c>
      <c r="B19" s="17">
        <v>13</v>
      </c>
      <c r="C19" s="22"/>
      <c r="D19" s="33">
        <f>SUM(D6+31)</f>
        <v>40849</v>
      </c>
      <c r="E19" s="18">
        <f>SUM(D6+31)</f>
        <v>40849</v>
      </c>
      <c r="F19" s="23"/>
      <c r="G19" s="18">
        <f>SUM(D6+32)</f>
        <v>40850</v>
      </c>
      <c r="H19" s="19"/>
      <c r="I19" s="20"/>
      <c r="J19" s="7"/>
    </row>
    <row r="20" spans="1:10" s="4" customFormat="1" ht="27" customHeight="1">
      <c r="A20" s="21" t="s">
        <v>34</v>
      </c>
      <c r="B20" s="17">
        <v>14</v>
      </c>
      <c r="C20" s="22"/>
      <c r="D20" s="33">
        <f>SUM(D6+35)</f>
        <v>40853</v>
      </c>
      <c r="E20" s="18">
        <f>SUM(D6+34)</f>
        <v>40852</v>
      </c>
      <c r="F20" s="23"/>
      <c r="G20" s="18">
        <f>SUM(D6+36)</f>
        <v>40854</v>
      </c>
      <c r="H20" s="19"/>
      <c r="I20" s="20"/>
      <c r="J20" s="7"/>
    </row>
    <row r="21" spans="1:10" s="4" customFormat="1" ht="27" customHeight="1">
      <c r="A21" s="21" t="s">
        <v>35</v>
      </c>
      <c r="B21" s="17">
        <v>15</v>
      </c>
      <c r="C21" s="22"/>
      <c r="D21" s="33">
        <f>SUM(D6+42)</f>
        <v>40860</v>
      </c>
      <c r="E21" s="18">
        <f>SUM(D6+41)</f>
        <v>40859</v>
      </c>
      <c r="F21" s="23"/>
      <c r="G21" s="18">
        <f>SUM(D6+43)</f>
        <v>40861</v>
      </c>
      <c r="H21" s="19"/>
      <c r="I21" s="20"/>
      <c r="J21" s="7"/>
    </row>
    <row r="22" spans="1:10" s="4" customFormat="1" ht="27" customHeight="1">
      <c r="A22" s="21" t="s">
        <v>31</v>
      </c>
      <c r="B22" s="17">
        <v>16</v>
      </c>
      <c r="C22" s="22"/>
      <c r="D22" s="33">
        <f>SUM(D6+52)</f>
        <v>40870</v>
      </c>
      <c r="E22" s="18">
        <f>SUM(D6+51)</f>
        <v>40869</v>
      </c>
      <c r="F22" s="23"/>
      <c r="G22" s="18">
        <f>SUM(D6+53)</f>
        <v>40871</v>
      </c>
      <c r="H22" s="19"/>
      <c r="I22" s="20"/>
      <c r="J22" s="7"/>
    </row>
    <row r="24" ht="12.75">
      <c r="A24" s="28"/>
    </row>
  </sheetData>
  <sheetProtection sheet="1" objects="1" scenarios="1" selectLockedCells="1"/>
  <mergeCells count="8">
    <mergeCell ref="E16:G16"/>
    <mergeCell ref="E17:G17"/>
    <mergeCell ref="E18:G18"/>
    <mergeCell ref="B4:E4"/>
    <mergeCell ref="A6:C6"/>
    <mergeCell ref="E9:G9"/>
    <mergeCell ref="E10:G10"/>
    <mergeCell ref="E11:G11"/>
  </mergeCells>
  <printOptions/>
  <pageMargins left="0.95" right="0.2" top="1" bottom="0.75" header="0.3" footer="0.3"/>
  <pageSetup horizontalDpi="600" verticalDpi="600" orientation="portrait" r:id="rId2"/>
  <ignoredErrors>
    <ignoredError sqref="B9:B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3.140625" style="0" customWidth="1"/>
    <col min="2" max="2" width="12.28125" style="0" customWidth="1"/>
    <col min="3" max="3" width="17.00390625" style="0" customWidth="1"/>
    <col min="4" max="4" width="5.421875" style="0" customWidth="1"/>
    <col min="5" max="5" width="39.140625" style="0" customWidth="1"/>
    <col min="6" max="6" width="21.7109375" style="0" customWidth="1"/>
  </cols>
  <sheetData>
    <row r="1" spans="1:8" ht="26.25" customHeight="1">
      <c r="A1" s="46" t="s">
        <v>43</v>
      </c>
      <c r="B1" s="46"/>
      <c r="C1" s="46"/>
      <c r="D1" s="46"/>
      <c r="E1" s="46"/>
      <c r="F1" s="46"/>
      <c r="G1" s="46"/>
      <c r="H1" s="46"/>
    </row>
    <row r="3" ht="13.5" thickBot="1"/>
    <row r="4" spans="2:6" ht="25.5" customHeight="1" thickBot="1">
      <c r="B4" s="44" t="s">
        <v>10</v>
      </c>
      <c r="C4" s="45"/>
      <c r="E4" s="30">
        <v>40817</v>
      </c>
      <c r="F4" s="11" t="s">
        <v>18</v>
      </c>
    </row>
    <row r="5" spans="1:5" ht="18">
      <c r="A5" s="11" t="s">
        <v>11</v>
      </c>
      <c r="B5" s="8"/>
      <c r="C5" s="9"/>
      <c r="E5" s="36"/>
    </row>
    <row r="6" spans="2:5" ht="18.75" thickBot="1">
      <c r="B6" s="5"/>
      <c r="C6" s="6"/>
      <c r="E6" s="31"/>
    </row>
    <row r="7" spans="2:6" ht="20.25" customHeight="1" thickBot="1">
      <c r="B7" s="5"/>
      <c r="C7" s="8" t="s">
        <v>17</v>
      </c>
      <c r="E7" s="35">
        <f>E4+45</f>
        <v>40862</v>
      </c>
      <c r="F7" s="11" t="s">
        <v>19</v>
      </c>
    </row>
  </sheetData>
  <sheetProtection sheet="1" objects="1" scenarios="1" selectLockedCells="1"/>
  <mergeCells count="2">
    <mergeCell ref="B4:C4"/>
    <mergeCell ref="A1:H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MTN</cp:lastModifiedBy>
  <cp:lastPrinted>2011-08-19T15:18:53Z</cp:lastPrinted>
  <dcterms:created xsi:type="dcterms:W3CDTF">2009-08-25T05:00:32Z</dcterms:created>
  <dcterms:modified xsi:type="dcterms:W3CDTF">2011-08-22T18:17:48Z</dcterms:modified>
  <cp:category/>
  <cp:version/>
  <cp:contentType/>
  <cp:contentStatus/>
</cp:coreProperties>
</file>